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Mileage Log" sheetId="2" state="visible" r:id="rId4"/>
    <sheet name="Subsistence Log" sheetId="3" state="visible" r:id="rId5"/>
  </sheet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F4" authorId="0">
      <text>
        <r>
          <rPr>
            <sz val="10"/>
            <rFont val="Arial"/>
            <family val="2"/>
          </rPr>
          <t xml:space="preserve">Type one of: 'Up to 1200cc', '1201cc-1500cc / EV', or '1501cc and over'. EVs use the 1201cc-1500cc rate per Revenue guidance.</t>
        </r>
      </text>
    </comment>
    <comment ref="F8" authorId="0">
      <text>
        <r>
          <rPr>
            <sz val="10"/>
            <rFont val="Arial"/>
            <family val="2"/>
          </rPr>
          <t xml:space="preserve">Log each journey individually rather than in bulk — see Instructions tab for why this matters for band accuracy.</t>
        </r>
      </text>
    </comment>
  </commentList>
</comments>
</file>

<file path=xl/sharedStrings.xml><?xml version="1.0" encoding="utf-8"?>
<sst xmlns="http://schemas.openxmlformats.org/spreadsheetml/2006/main" count="35" uniqueCount="31">
  <si>
    <t xml:space="preserve">FORTI LTD.</t>
  </si>
  <si>
    <t xml:space="preserve">Mileage &amp; Subsistence Log</t>
  </si>
  <si>
    <t xml:space="preserve">A running log for business mileage and subsistence claims, calculated at Revenue's civil service rates.</t>
  </si>
  <si>
    <t xml:space="preserve">Business mileage reimbursed at Revenue's civil service rates is tax-free for both employer and employee — but only with a proper log. Revenue expects contemporaneous records of each journey: date, purpose, start and end points, and distance. This log builds that record and calculates the correct tax-free amount automatically, using the current cumulative distance bands.
HOW TO USE THIS WORKBOOK
1. Log each business journey on the 'Mileage Log' tab as it happens — date, purpose, route and kilometres.
2. Enter your vehicle's engine size (or 'EV') once at the top of the tab.
3. The tax-free rate and amount for each journey calculate automatically, based on your cumulative kilometres for the calendar year so far.
4. Use the 'Subsistence Log' tab for overnight stays and day allowances using the same civil service rates.
5. The kilometre counter resets to zero on 1 January each year — start a new log.
IMPORTANT — LOG JOURNEYS INDIVIDUALLY, NOT IN BULK
Each row applies a single rate to the whole distance entered, based on where your cumulative total stands at the start of that row. If you enter a large distance in one row that actually crosses a band boundary (1,500 / 5,500 / 25,000 km), the calculator will apply one rate to the entire amount rather than splitting it — which can over- or under-state the tax-free amount. Logging each real journey as its own row (rather than adding up a week or month's travel into a single entry) avoids this almost entirely, since individual journeys rarely span thousands of kilometres.</t>
  </si>
  <si>
    <t xml:space="preserve">This template is provided for general guidance only and does not constitute legal, tax or professional advice. Rates shown are Revenue's civil service rates in force as at mid-2026 (mileage unchanged since 1 September 2022; subsistence updated 29 January 2025) and can change — always confirm current rates at revenue.ie, or speak with your accountant.</t>
  </si>
  <si>
    <t xml:space="preserve">Want mileage claims reconciled straight into payroll?</t>
  </si>
  <si>
    <t xml:space="preserve">Forti Ltd. builds expense and mileage workflows into your bookkeeping and payroll, so claims like this one process without manual re-keying. info@forti.ie  |  01-9065862  |  www.forti.ie</t>
  </si>
  <si>
    <t xml:space="preserve">Rate lookup (do not edit) — cumulative km lower bound, rate by engine band</t>
  </si>
  <si>
    <t xml:space="preserve">Mileage Log</t>
  </si>
  <si>
    <t xml:space="preserve">Band lower bound (km)</t>
  </si>
  <si>
    <t xml:space="preserve">Up to 1200cc</t>
  </si>
  <si>
    <t xml:space="preserve">1201cc-1500cc / EV</t>
  </si>
  <si>
    <t xml:space="preserve">1501cc and over</t>
  </si>
  <si>
    <t xml:space="preserve">Employee Name:</t>
  </si>
  <si>
    <t xml:space="preserve">Vehicle Engine Size:</t>
  </si>
  <si>
    <t xml:space="preserve">Rate Table (auto-applied based on engine size and cumulative km for the calendar year):</t>
  </si>
  <si>
    <t xml:space="preserve">Date</t>
  </si>
  <si>
    <t xml:space="preserve">Purpose</t>
  </si>
  <si>
    <t xml:space="preserve">From</t>
  </si>
  <si>
    <t xml:space="preserve">To</t>
  </si>
  <si>
    <t xml:space="preserve">km</t>
  </si>
  <si>
    <t xml:space="preserve">Cumulative km</t>
  </si>
  <si>
    <t xml:space="preserve">Rate (c/km)</t>
  </si>
  <si>
    <t xml:space="preserve">Amount (€)</t>
  </si>
  <si>
    <t xml:space="preserve">TOTAL</t>
  </si>
  <si>
    <t xml:space="preserve">Subsistence Log</t>
  </si>
  <si>
    <t xml:space="preserve">Rates (Revenue civil service rates, from 29 January 2025): Day rate 5-10 hrs €19.25 | Day rate 10+ hrs €46.17 | Overnight (first 14 nights) €205.53. Assignment must be ≥100km from home/normal workplace for overnight, or ≥8km for day rate.</t>
  </si>
  <si>
    <t xml:space="preserve">Purpose / Location</t>
  </si>
  <si>
    <t xml:space="preserve">Type</t>
  </si>
  <si>
    <t xml:space="preserve">Duration/Nights</t>
  </si>
  <si>
    <t xml:space="preserve">Rate (€)</t>
  </si>
</sst>
</file>

<file path=xl/styles.xml><?xml version="1.0" encoding="utf-8"?>
<styleSheet xmlns="http://schemas.openxmlformats.org/spreadsheetml/2006/main">
  <numFmts count="3">
    <numFmt numFmtId="164" formatCode="General"/>
    <numFmt numFmtId="165" formatCode="dd/mm/yyyy"/>
    <numFmt numFmtId="166" formatCode="#,##0.00"/>
  </numFmts>
  <fonts count="22">
    <font>
      <sz val="11"/>
      <color theme="1"/>
      <name val="Calibri"/>
      <family val="2"/>
      <charset val="1"/>
    </font>
    <font>
      <sz val="10"/>
      <name val="Arial"/>
      <family val="0"/>
    </font>
    <font>
      <sz val="10"/>
      <name val="Arial"/>
      <family val="0"/>
    </font>
    <font>
      <sz val="10"/>
      <name val="Arial"/>
      <family val="0"/>
    </font>
    <font>
      <b val="true"/>
      <sz val="12"/>
      <color rgb="FF1DC690"/>
      <name val="Arial"/>
      <family val="0"/>
      <charset val="1"/>
    </font>
    <font>
      <b val="true"/>
      <sz val="22"/>
      <color rgb="FF1C4670"/>
      <name val="Arial"/>
      <family val="0"/>
      <charset val="1"/>
    </font>
    <font>
      <i val="true"/>
      <sz val="11"/>
      <color rgb="FF555555"/>
      <name val="Arial"/>
      <family val="0"/>
      <charset val="1"/>
    </font>
    <font>
      <sz val="11"/>
      <color rgb="FF222222"/>
      <name val="Arial"/>
      <family val="0"/>
      <charset val="1"/>
    </font>
    <font>
      <i val="true"/>
      <sz val="9"/>
      <color rgb="FF888888"/>
      <name val="Arial"/>
      <family val="0"/>
      <charset val="1"/>
    </font>
    <font>
      <b val="true"/>
      <sz val="13"/>
      <color rgb="FFFFFFFF"/>
      <name val="Arial"/>
      <family val="0"/>
      <charset val="1"/>
    </font>
    <font>
      <sz val="10.5"/>
      <color rgb="FFE8EEF3"/>
      <name val="Arial"/>
      <family val="0"/>
      <charset val="1"/>
    </font>
    <font>
      <i val="true"/>
      <sz val="8"/>
      <color rgb="FFAAAAAA"/>
      <name val="Arial"/>
      <family val="0"/>
      <charset val="1"/>
    </font>
    <font>
      <b val="true"/>
      <sz val="16"/>
      <color rgb="FF1C4670"/>
      <name val="Arial"/>
      <family val="0"/>
      <charset val="1"/>
    </font>
    <font>
      <b val="true"/>
      <sz val="8"/>
      <name val="Arial"/>
      <family val="0"/>
      <charset val="1"/>
    </font>
    <font>
      <sz val="8"/>
      <name val="Arial"/>
      <family val="0"/>
      <charset val="1"/>
    </font>
    <font>
      <b val="true"/>
      <sz val="10.5"/>
      <name val="Arial"/>
      <family val="0"/>
      <charset val="1"/>
    </font>
    <font>
      <b val="true"/>
      <sz val="10.5"/>
      <color rgb="FF0000FF"/>
      <name val="Arial"/>
      <family val="0"/>
      <charset val="1"/>
    </font>
    <font>
      <i val="true"/>
      <sz val="9.5"/>
      <color rgb="FF666666"/>
      <name val="Arial"/>
      <family val="0"/>
      <charset val="1"/>
    </font>
    <font>
      <b val="true"/>
      <sz val="10.5"/>
      <color rgb="FFFFFFFF"/>
      <name val="Arial"/>
      <family val="0"/>
      <charset val="1"/>
    </font>
    <font>
      <sz val="10"/>
      <name val="Arial"/>
      <family val="0"/>
      <charset val="1"/>
    </font>
    <font>
      <b val="true"/>
      <sz val="11"/>
      <color rgb="FFFFFFFF"/>
      <name val="Arial"/>
      <family val="0"/>
      <charset val="1"/>
    </font>
    <font>
      <sz val="10"/>
      <name val="Arial"/>
      <family val="2"/>
    </font>
  </fonts>
  <fills count="7">
    <fill>
      <patternFill patternType="none"/>
    </fill>
    <fill>
      <patternFill patternType="gray125"/>
    </fill>
    <fill>
      <patternFill patternType="solid">
        <fgColor rgb="FF1C4670"/>
        <bgColor rgb="FF555555"/>
      </patternFill>
    </fill>
    <fill>
      <patternFill patternType="solid">
        <fgColor rgb="FFFFF7DC"/>
        <bgColor rgb="FFF7F7F2"/>
      </patternFill>
    </fill>
    <fill>
      <patternFill patternType="solid">
        <fgColor rgb="FFF7F7F2"/>
        <bgColor rgb="FFFFF7DC"/>
      </patternFill>
    </fill>
    <fill>
      <patternFill patternType="solid">
        <fgColor rgb="FFFFFFFF"/>
        <bgColor rgb="FFF7F7F2"/>
      </patternFill>
    </fill>
    <fill>
      <patternFill patternType="solid">
        <fgColor rgb="FF1DC690"/>
        <bgColor rgb="FF339966"/>
      </patternFill>
    </fill>
  </fills>
  <borders count="2">
    <border diagonalUp="false" diagonalDown="false">
      <left/>
      <right/>
      <top/>
      <bottom/>
      <diagonal/>
    </border>
    <border diagonalUp="false" diagonalDown="false">
      <left style="thin">
        <color rgb="FFCCCCCC"/>
      </left>
      <right style="thin">
        <color rgb="FFCCCCCC"/>
      </right>
      <top style="thin">
        <color rgb="FFCCCCCC"/>
      </top>
      <bottom style="thin">
        <color rgb="FFCCCC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10" fillId="2" borderId="0"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16" fillId="3" borderId="1" xfId="0" applyFont="true" applyBorder="true" applyAlignment="false" applyProtection="false">
      <alignment horizontal="general" vertical="bottom" textRotation="0" wrapText="false" indent="0" shrinkToFit="false"/>
      <protection locked="true" hidden="false"/>
    </xf>
    <xf numFmtId="164" fontId="17" fillId="0" borderId="0" xfId="0" applyFont="true" applyBorder="true" applyAlignment="false" applyProtection="false">
      <alignment horizontal="general" vertical="bottom" textRotation="0" wrapText="false" indent="0" shrinkToFit="false"/>
      <protection locked="true" hidden="false"/>
    </xf>
    <xf numFmtId="164" fontId="18" fillId="2" borderId="1" xfId="0" applyFont="true" applyBorder="true" applyAlignment="true" applyProtection="false">
      <alignment horizontal="general" vertical="center" textRotation="0" wrapText="true" indent="0" shrinkToFit="false"/>
      <protection locked="true" hidden="false"/>
    </xf>
    <xf numFmtId="165" fontId="19" fillId="4" borderId="1" xfId="0" applyFont="true" applyBorder="true" applyAlignment="true" applyProtection="false">
      <alignment horizontal="general" vertical="center" textRotation="0" wrapText="true" indent="0" shrinkToFit="false"/>
      <protection locked="true" hidden="false"/>
    </xf>
    <xf numFmtId="164" fontId="19" fillId="4" borderId="1" xfId="0" applyFont="true" applyBorder="true" applyAlignment="true" applyProtection="false">
      <alignment horizontal="general" vertical="center" textRotation="0" wrapText="true" indent="0" shrinkToFit="false"/>
      <protection locked="true" hidden="false"/>
    </xf>
    <xf numFmtId="166" fontId="19" fillId="4" borderId="1" xfId="0" applyFont="true" applyBorder="true" applyAlignment="true" applyProtection="false">
      <alignment horizontal="general" vertical="center" textRotation="0" wrapText="true" indent="0" shrinkToFit="false"/>
      <protection locked="true" hidden="false"/>
    </xf>
    <xf numFmtId="165" fontId="19" fillId="5" borderId="1" xfId="0" applyFont="true" applyBorder="true" applyAlignment="true" applyProtection="false">
      <alignment horizontal="general" vertical="center" textRotation="0" wrapText="true" indent="0" shrinkToFit="false"/>
      <protection locked="true" hidden="false"/>
    </xf>
    <xf numFmtId="164" fontId="19" fillId="5" borderId="1" xfId="0" applyFont="true" applyBorder="true" applyAlignment="true" applyProtection="false">
      <alignment horizontal="general" vertical="center" textRotation="0" wrapText="true" indent="0" shrinkToFit="false"/>
      <protection locked="true" hidden="false"/>
    </xf>
    <xf numFmtId="166" fontId="19" fillId="5" borderId="1" xfId="0" applyFont="true" applyBorder="true" applyAlignment="true" applyProtection="false">
      <alignment horizontal="general" vertical="center" textRotation="0" wrapText="true" indent="0" shrinkToFit="false"/>
      <protection locked="true" hidden="false"/>
    </xf>
    <xf numFmtId="164" fontId="20" fillId="6" borderId="1" xfId="0" applyFont="true" applyBorder="true" applyAlignment="false" applyProtection="false">
      <alignment horizontal="general" vertical="bottom" textRotation="0" wrapText="false" indent="0" shrinkToFit="false"/>
      <protection locked="true" hidden="false"/>
    </xf>
    <xf numFmtId="166" fontId="20" fillId="6" borderId="1" xfId="0" applyFont="true" applyBorder="true" applyAlignment="false" applyProtection="false">
      <alignment horizontal="general" vertical="bottom" textRotation="0" wrapText="false" indent="0" shrinkToFit="false"/>
      <protection locked="true" hidden="false"/>
    </xf>
    <xf numFmtId="164" fontId="17" fillId="0" borderId="0" xfId="0" applyFont="true" applyBorder="tru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88888"/>
      <rgbColor rgb="FF9999FF"/>
      <rgbColor rgb="FF993366"/>
      <rgbColor rgb="FFFFF7DC"/>
      <rgbColor rgb="FFE8EEF3"/>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7F7F2"/>
      <rgbColor rgb="FFCCFFCC"/>
      <rgbColor rgb="FFFFFF99"/>
      <rgbColor rgb="FF99CCFF"/>
      <rgbColor rgb="FFFF99CC"/>
      <rgbColor rgb="FFCC99FF"/>
      <rgbColor rgb="FFFFCC99"/>
      <rgbColor rgb="FF3366FF"/>
      <rgbColor rgb="FF1DC690"/>
      <rgbColor rgb="FF99CC00"/>
      <rgbColor rgb="FFFFCC00"/>
      <rgbColor rgb="FFFF9900"/>
      <rgbColor rgb="FFFF6600"/>
      <rgbColor rgb="FF666666"/>
      <rgbColor rgb="FFAAAAAA"/>
      <rgbColor rgb="FF1C4670"/>
      <rgbColor rgb="FF339966"/>
      <rgbColor rgb="FF003300"/>
      <rgbColor rgb="FF333300"/>
      <rgbColor rgb="FF993300"/>
      <rgbColor rgb="FF993366"/>
      <rgbColor rgb="FF555555"/>
      <rgbColor rgb="FF2222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H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00"/>
  </cols>
  <sheetData>
    <row r="2" customFormat="false" ht="15" hidden="false" customHeight="false" outlineLevel="0" collapsed="false">
      <c r="B2" s="1" t="s">
        <v>0</v>
      </c>
    </row>
    <row r="3" customFormat="false" ht="26.8" hidden="false" customHeight="false" outlineLevel="0" collapsed="false">
      <c r="B3" s="2" t="s">
        <v>1</v>
      </c>
    </row>
    <row r="4" customFormat="false" ht="30" hidden="false" customHeight="true" outlineLevel="0" collapsed="false">
      <c r="B4" s="3" t="s">
        <v>2</v>
      </c>
    </row>
    <row r="6" customFormat="false" ht="379.5" hidden="false" customHeight="true" outlineLevel="0" collapsed="false">
      <c r="B6" s="4" t="s">
        <v>3</v>
      </c>
      <c r="C6" s="4"/>
      <c r="D6" s="4"/>
      <c r="E6" s="4"/>
      <c r="F6" s="4"/>
      <c r="G6" s="4"/>
      <c r="H6" s="4"/>
    </row>
    <row r="18" customFormat="false" ht="45" hidden="false" customHeight="true" outlineLevel="0" collapsed="false">
      <c r="B18" s="5" t="s">
        <v>4</v>
      </c>
      <c r="C18" s="5"/>
      <c r="D18" s="5"/>
      <c r="E18" s="5"/>
      <c r="F18" s="5"/>
      <c r="G18" s="5"/>
      <c r="H18" s="5"/>
    </row>
    <row r="21" customFormat="false" ht="16.15" hidden="false" customHeight="false" outlineLevel="0" collapsed="false">
      <c r="B21" s="6" t="s">
        <v>5</v>
      </c>
      <c r="C21" s="7"/>
      <c r="D21" s="7"/>
      <c r="E21" s="7"/>
      <c r="F21" s="7"/>
      <c r="G21" s="7"/>
      <c r="H21" s="7"/>
    </row>
    <row r="22" customFormat="false" ht="39.75" hidden="false" customHeight="true" outlineLevel="0" collapsed="false">
      <c r="B22" s="8" t="s">
        <v>6</v>
      </c>
      <c r="C22" s="8"/>
      <c r="D22" s="8"/>
      <c r="E22" s="8"/>
      <c r="F22" s="8"/>
      <c r="G22" s="8"/>
      <c r="H22" s="8"/>
    </row>
  </sheetData>
  <mergeCells count="3">
    <mergeCell ref="B6:H6"/>
    <mergeCell ref="B18:H18"/>
    <mergeCell ref="B22:H2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N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77"/>
    <col collapsed="false" customWidth="true" hidden="false" outlineLevel="0" max="5" min="3" style="0" width="18.46"/>
    <col collapsed="false" customWidth="true" hidden="false" outlineLevel="0" max="6" min="6" style="0" width="10"/>
    <col collapsed="false" customWidth="true" hidden="false" outlineLevel="0" max="7" min="7" style="0" width="12.3"/>
    <col collapsed="false" customWidth="true" hidden="false" outlineLevel="0" max="9" min="8" style="0" width="11.54"/>
  </cols>
  <sheetData>
    <row r="1" customFormat="false" ht="15" hidden="false" customHeight="false" outlineLevel="0" collapsed="false">
      <c r="K1" s="9" t="s">
        <v>7</v>
      </c>
    </row>
    <row r="2" customFormat="false" ht="19.7" hidden="false" customHeight="false" outlineLevel="0" collapsed="false">
      <c r="B2" s="10" t="s">
        <v>8</v>
      </c>
      <c r="K2" s="11" t="s">
        <v>9</v>
      </c>
      <c r="L2" s="11" t="s">
        <v>10</v>
      </c>
      <c r="M2" s="11" t="s">
        <v>11</v>
      </c>
      <c r="N2" s="11" t="s">
        <v>12</v>
      </c>
    </row>
    <row r="3" customFormat="false" ht="15" hidden="false" customHeight="false" outlineLevel="0" collapsed="false">
      <c r="K3" s="12" t="n">
        <v>0</v>
      </c>
      <c r="L3" s="12" t="n">
        <v>41.8</v>
      </c>
      <c r="M3" s="12" t="n">
        <v>43.4</v>
      </c>
      <c r="N3" s="12" t="n">
        <v>51.82</v>
      </c>
    </row>
    <row r="4" customFormat="false" ht="15" hidden="false" customHeight="false" outlineLevel="0" collapsed="false">
      <c r="B4" s="13" t="s">
        <v>13</v>
      </c>
      <c r="C4" s="14"/>
      <c r="E4" s="13" t="s">
        <v>14</v>
      </c>
      <c r="F4" s="15" t="s">
        <v>11</v>
      </c>
      <c r="K4" s="12" t="n">
        <v>1501</v>
      </c>
      <c r="L4" s="12" t="n">
        <v>72.64</v>
      </c>
      <c r="M4" s="12" t="n">
        <v>79.18</v>
      </c>
      <c r="N4" s="12" t="n">
        <v>90.63</v>
      </c>
    </row>
    <row r="5" customFormat="false" ht="15" hidden="false" customHeight="false" outlineLevel="0" collapsed="false">
      <c r="K5" s="12" t="n">
        <v>5501</v>
      </c>
      <c r="L5" s="12" t="n">
        <v>31.78</v>
      </c>
      <c r="M5" s="12" t="n">
        <v>31.79</v>
      </c>
      <c r="N5" s="12" t="n">
        <v>39.22</v>
      </c>
    </row>
    <row r="6" customFormat="false" ht="15" hidden="false" customHeight="false" outlineLevel="0" collapsed="false">
      <c r="B6" s="16" t="s">
        <v>15</v>
      </c>
      <c r="C6" s="16"/>
      <c r="D6" s="16"/>
      <c r="E6" s="16"/>
      <c r="F6" s="16"/>
      <c r="G6" s="16"/>
      <c r="H6" s="16"/>
      <c r="I6" s="16"/>
      <c r="K6" s="12" t="n">
        <v>25001</v>
      </c>
      <c r="L6" s="12" t="n">
        <v>20.56</v>
      </c>
      <c r="M6" s="12" t="n">
        <v>23.85</v>
      </c>
      <c r="N6" s="12" t="n">
        <v>25.87</v>
      </c>
    </row>
    <row r="8" customFormat="false" ht="30" hidden="false" customHeight="true" outlineLevel="0" collapsed="false">
      <c r="B8" s="17" t="s">
        <v>16</v>
      </c>
      <c r="C8" s="17" t="s">
        <v>17</v>
      </c>
      <c r="D8" s="17" t="s">
        <v>18</v>
      </c>
      <c r="E8" s="17" t="s">
        <v>19</v>
      </c>
      <c r="F8" s="17" t="s">
        <v>20</v>
      </c>
      <c r="G8" s="17" t="s">
        <v>21</v>
      </c>
      <c r="H8" s="17" t="s">
        <v>22</v>
      </c>
      <c r="I8" s="17" t="s">
        <v>23</v>
      </c>
    </row>
    <row r="9" customFormat="false" ht="21.75" hidden="false" customHeight="true" outlineLevel="0" collapsed="false">
      <c r="B9" s="18"/>
      <c r="C9" s="19"/>
      <c r="D9" s="19"/>
      <c r="E9" s="19"/>
      <c r="F9" s="19"/>
      <c r="G9" s="19" t="n">
        <f aca="false">F9</f>
        <v>0</v>
      </c>
      <c r="H9" s="19" t="str">
        <f aca="false">IF(F9="","",INDEX($L$3:$N$6,MATCH(G9-F9+1,$K$3:$K$6,1),MATCH($F$4,{"Up to 1200cc","1201cc-1500cc / EV","1501cc and over"},0))/100)</f>
        <v/>
      </c>
      <c r="I9" s="20" t="str">
        <f aca="false">IF(F9="","",F9*H9)</f>
        <v/>
      </c>
    </row>
    <row r="10" customFormat="false" ht="21.75" hidden="false" customHeight="true" outlineLevel="0" collapsed="false">
      <c r="B10" s="21"/>
      <c r="C10" s="22"/>
      <c r="D10" s="22"/>
      <c r="E10" s="22"/>
      <c r="F10" s="22"/>
      <c r="G10" s="22" t="n">
        <f aca="false">G9+F10</f>
        <v>0</v>
      </c>
      <c r="H10" s="22" t="str">
        <f aca="false">IF(F10="","",INDEX($L$3:$N$6,MATCH(G10-F10+1,$K$3:$K$6,1),MATCH($F$4,{"Up to 1200cc","1201cc-1500cc / EV","1501cc and over"},0))/100)</f>
        <v/>
      </c>
      <c r="I10" s="23" t="str">
        <f aca="false">IF(F10="","",F10*H10)</f>
        <v/>
      </c>
    </row>
    <row r="11" customFormat="false" ht="21.75" hidden="false" customHeight="true" outlineLevel="0" collapsed="false">
      <c r="B11" s="18"/>
      <c r="C11" s="19"/>
      <c r="D11" s="19"/>
      <c r="E11" s="19"/>
      <c r="F11" s="19"/>
      <c r="G11" s="19" t="n">
        <f aca="false">G10+F11</f>
        <v>0</v>
      </c>
      <c r="H11" s="19" t="str">
        <f aca="false">IF(F11="","",INDEX($L$3:$N$6,MATCH(G11-F11+1,$K$3:$K$6,1),MATCH($F$4,{"Up to 1200cc","1201cc-1500cc / EV","1501cc and over"},0))/100)</f>
        <v/>
      </c>
      <c r="I11" s="20" t="str">
        <f aca="false">IF(F11="","",F11*H11)</f>
        <v/>
      </c>
    </row>
    <row r="12" customFormat="false" ht="21.75" hidden="false" customHeight="true" outlineLevel="0" collapsed="false">
      <c r="B12" s="21"/>
      <c r="C12" s="22"/>
      <c r="D12" s="22"/>
      <c r="E12" s="22"/>
      <c r="F12" s="22"/>
      <c r="G12" s="22" t="n">
        <f aca="false">G11+F12</f>
        <v>0</v>
      </c>
      <c r="H12" s="22" t="str">
        <f aca="false">IF(F12="","",INDEX($L$3:$N$6,MATCH(G12-F12+1,$K$3:$K$6,1),MATCH($F$4,{"Up to 1200cc","1201cc-1500cc / EV","1501cc and over"},0))/100)</f>
        <v/>
      </c>
      <c r="I12" s="23" t="str">
        <f aca="false">IF(F12="","",F12*H12)</f>
        <v/>
      </c>
    </row>
    <row r="13" customFormat="false" ht="21.75" hidden="false" customHeight="true" outlineLevel="0" collapsed="false">
      <c r="B13" s="18"/>
      <c r="C13" s="19"/>
      <c r="D13" s="19"/>
      <c r="E13" s="19"/>
      <c r="F13" s="19"/>
      <c r="G13" s="19" t="n">
        <f aca="false">G12+F13</f>
        <v>0</v>
      </c>
      <c r="H13" s="19" t="str">
        <f aca="false">IF(F13="","",INDEX($L$3:$N$6,MATCH(G13-F13+1,$K$3:$K$6,1),MATCH($F$4,{"Up to 1200cc","1201cc-1500cc / EV","1501cc and over"},0))/100)</f>
        <v/>
      </c>
      <c r="I13" s="20" t="str">
        <f aca="false">IF(F13="","",F13*H13)</f>
        <v/>
      </c>
    </row>
    <row r="14" customFormat="false" ht="21.75" hidden="false" customHeight="true" outlineLevel="0" collapsed="false">
      <c r="B14" s="21"/>
      <c r="C14" s="22"/>
      <c r="D14" s="22"/>
      <c r="E14" s="22"/>
      <c r="F14" s="22"/>
      <c r="G14" s="22" t="n">
        <f aca="false">G13+F14</f>
        <v>0</v>
      </c>
      <c r="H14" s="22" t="str">
        <f aca="false">IF(F14="","",INDEX($L$3:$N$6,MATCH(G14-F14+1,$K$3:$K$6,1),MATCH($F$4,{"Up to 1200cc","1201cc-1500cc / EV","1501cc and over"},0))/100)</f>
        <v/>
      </c>
      <c r="I14" s="23" t="str">
        <f aca="false">IF(F14="","",F14*H14)</f>
        <v/>
      </c>
    </row>
    <row r="15" customFormat="false" ht="21.75" hidden="false" customHeight="true" outlineLevel="0" collapsed="false">
      <c r="B15" s="18"/>
      <c r="C15" s="19"/>
      <c r="D15" s="19"/>
      <c r="E15" s="19"/>
      <c r="F15" s="19"/>
      <c r="G15" s="19" t="n">
        <f aca="false">G14+F15</f>
        <v>0</v>
      </c>
      <c r="H15" s="19" t="str">
        <f aca="false">IF(F15="","",INDEX($L$3:$N$6,MATCH(G15-F15+1,$K$3:$K$6,1),MATCH($F$4,{"Up to 1200cc","1201cc-1500cc / EV","1501cc and over"},0))/100)</f>
        <v/>
      </c>
      <c r="I15" s="20" t="str">
        <f aca="false">IF(F15="","",F15*H15)</f>
        <v/>
      </c>
    </row>
    <row r="16" customFormat="false" ht="21.75" hidden="false" customHeight="true" outlineLevel="0" collapsed="false">
      <c r="B16" s="21"/>
      <c r="C16" s="22"/>
      <c r="D16" s="22"/>
      <c r="E16" s="22"/>
      <c r="F16" s="22"/>
      <c r="G16" s="22" t="n">
        <f aca="false">G15+F16</f>
        <v>0</v>
      </c>
      <c r="H16" s="22" t="str">
        <f aca="false">IF(F16="","",INDEX($L$3:$N$6,MATCH(G16-F16+1,$K$3:$K$6,1),MATCH($F$4,{"Up to 1200cc","1201cc-1500cc / EV","1501cc and over"},0))/100)</f>
        <v/>
      </c>
      <c r="I16" s="23" t="str">
        <f aca="false">IF(F16="","",F16*H16)</f>
        <v/>
      </c>
    </row>
    <row r="17" customFormat="false" ht="21.75" hidden="false" customHeight="true" outlineLevel="0" collapsed="false">
      <c r="B17" s="18"/>
      <c r="C17" s="19"/>
      <c r="D17" s="19"/>
      <c r="E17" s="19"/>
      <c r="F17" s="19"/>
      <c r="G17" s="19" t="n">
        <f aca="false">G16+F17</f>
        <v>0</v>
      </c>
      <c r="H17" s="19" t="str">
        <f aca="false">IF(F17="","",INDEX($L$3:$N$6,MATCH(G17-F17+1,$K$3:$K$6,1),MATCH($F$4,{"Up to 1200cc","1201cc-1500cc / EV","1501cc and over"},0))/100)</f>
        <v/>
      </c>
      <c r="I17" s="20" t="str">
        <f aca="false">IF(F17="","",F17*H17)</f>
        <v/>
      </c>
    </row>
    <row r="18" customFormat="false" ht="21.75" hidden="false" customHeight="true" outlineLevel="0" collapsed="false">
      <c r="B18" s="21"/>
      <c r="C18" s="22"/>
      <c r="D18" s="22"/>
      <c r="E18" s="22"/>
      <c r="F18" s="22"/>
      <c r="G18" s="22" t="n">
        <f aca="false">G17+F18</f>
        <v>0</v>
      </c>
      <c r="H18" s="22" t="str">
        <f aca="false">IF(F18="","",INDEX($L$3:$N$6,MATCH(G18-F18+1,$K$3:$K$6,1),MATCH($F$4,{"Up to 1200cc","1201cc-1500cc / EV","1501cc and over"},0))/100)</f>
        <v/>
      </c>
      <c r="I18" s="23" t="str">
        <f aca="false">IF(F18="","",F18*H18)</f>
        <v/>
      </c>
    </row>
    <row r="19" customFormat="false" ht="21.75" hidden="false" customHeight="true" outlineLevel="0" collapsed="false">
      <c r="B19" s="18"/>
      <c r="C19" s="19"/>
      <c r="D19" s="19"/>
      <c r="E19" s="19"/>
      <c r="F19" s="19"/>
      <c r="G19" s="19" t="n">
        <f aca="false">G18+F19</f>
        <v>0</v>
      </c>
      <c r="H19" s="19" t="str">
        <f aca="false">IF(F19="","",INDEX($L$3:$N$6,MATCH(G19-F19+1,$K$3:$K$6,1),MATCH($F$4,{"Up to 1200cc","1201cc-1500cc / EV","1501cc and over"},0))/100)</f>
        <v/>
      </c>
      <c r="I19" s="20" t="str">
        <f aca="false">IF(F19="","",F19*H19)</f>
        <v/>
      </c>
    </row>
    <row r="20" customFormat="false" ht="21.75" hidden="false" customHeight="true" outlineLevel="0" collapsed="false">
      <c r="B20" s="21"/>
      <c r="C20" s="22"/>
      <c r="D20" s="22"/>
      <c r="E20" s="22"/>
      <c r="F20" s="22"/>
      <c r="G20" s="22" t="n">
        <f aca="false">G19+F20</f>
        <v>0</v>
      </c>
      <c r="H20" s="22" t="str">
        <f aca="false">IF(F20="","",INDEX($L$3:$N$6,MATCH(G20-F20+1,$K$3:$K$6,1),MATCH($F$4,{"Up to 1200cc","1201cc-1500cc / EV","1501cc and over"},0))/100)</f>
        <v/>
      </c>
      <c r="I20" s="23" t="str">
        <f aca="false">IF(F20="","",F20*H20)</f>
        <v/>
      </c>
    </row>
    <row r="21" customFormat="false" ht="21.75" hidden="false" customHeight="true" outlineLevel="0" collapsed="false">
      <c r="B21" s="18"/>
      <c r="C21" s="19"/>
      <c r="D21" s="19"/>
      <c r="E21" s="19"/>
      <c r="F21" s="19"/>
      <c r="G21" s="19" t="n">
        <f aca="false">G20+F21</f>
        <v>0</v>
      </c>
      <c r="H21" s="19" t="str">
        <f aca="false">IF(F21="","",INDEX($L$3:$N$6,MATCH(G21-F21+1,$K$3:$K$6,1),MATCH($F$4,{"Up to 1200cc","1201cc-1500cc / EV","1501cc and over"},0))/100)</f>
        <v/>
      </c>
      <c r="I21" s="20" t="str">
        <f aca="false">IF(F21="","",F21*H21)</f>
        <v/>
      </c>
    </row>
    <row r="22" customFormat="false" ht="21.75" hidden="false" customHeight="true" outlineLevel="0" collapsed="false">
      <c r="B22" s="21"/>
      <c r="C22" s="22"/>
      <c r="D22" s="22"/>
      <c r="E22" s="22"/>
      <c r="F22" s="22"/>
      <c r="G22" s="22" t="n">
        <f aca="false">G21+F22</f>
        <v>0</v>
      </c>
      <c r="H22" s="22" t="str">
        <f aca="false">IF(F22="","",INDEX($L$3:$N$6,MATCH(G22-F22+1,$K$3:$K$6,1),MATCH($F$4,{"Up to 1200cc","1201cc-1500cc / EV","1501cc and over"},0))/100)</f>
        <v/>
      </c>
      <c r="I22" s="23" t="str">
        <f aca="false">IF(F22="","",F22*H22)</f>
        <v/>
      </c>
    </row>
    <row r="23" customFormat="false" ht="21.75" hidden="false" customHeight="true" outlineLevel="0" collapsed="false">
      <c r="B23" s="18"/>
      <c r="C23" s="19"/>
      <c r="D23" s="19"/>
      <c r="E23" s="19"/>
      <c r="F23" s="19"/>
      <c r="G23" s="19" t="n">
        <f aca="false">G22+F23</f>
        <v>0</v>
      </c>
      <c r="H23" s="19" t="str">
        <f aca="false">IF(F23="","",INDEX($L$3:$N$6,MATCH(G23-F23+1,$K$3:$K$6,1),MATCH($F$4,{"Up to 1200cc","1201cc-1500cc / EV","1501cc and over"},0))/100)</f>
        <v/>
      </c>
      <c r="I23" s="20" t="str">
        <f aca="false">IF(F23="","",F23*H23)</f>
        <v/>
      </c>
    </row>
    <row r="24" customFormat="false" ht="21.75" hidden="false" customHeight="true" outlineLevel="0" collapsed="false">
      <c r="B24" s="21"/>
      <c r="C24" s="22"/>
      <c r="D24" s="22"/>
      <c r="E24" s="22"/>
      <c r="F24" s="22"/>
      <c r="G24" s="22" t="n">
        <f aca="false">G23+F24</f>
        <v>0</v>
      </c>
      <c r="H24" s="22" t="str">
        <f aca="false">IF(F24="","",INDEX($L$3:$N$6,MATCH(G24-F24+1,$K$3:$K$6,1),MATCH($F$4,{"Up to 1200cc","1201cc-1500cc / EV","1501cc and over"},0))/100)</f>
        <v/>
      </c>
      <c r="I24" s="23" t="str">
        <f aca="false">IF(F24="","",F24*H24)</f>
        <v/>
      </c>
    </row>
    <row r="25" customFormat="false" ht="21.75" hidden="false" customHeight="true" outlineLevel="0" collapsed="false">
      <c r="B25" s="18"/>
      <c r="C25" s="19"/>
      <c r="D25" s="19"/>
      <c r="E25" s="19"/>
      <c r="F25" s="19"/>
      <c r="G25" s="19" t="n">
        <f aca="false">G24+F25</f>
        <v>0</v>
      </c>
      <c r="H25" s="19" t="str">
        <f aca="false">IF(F25="","",INDEX($L$3:$N$6,MATCH(G25-F25+1,$K$3:$K$6,1),MATCH($F$4,{"Up to 1200cc","1201cc-1500cc / EV","1501cc and over"},0))/100)</f>
        <v/>
      </c>
      <c r="I25" s="20" t="str">
        <f aca="false">IF(F25="","",F25*H25)</f>
        <v/>
      </c>
    </row>
    <row r="26" customFormat="false" ht="21.75" hidden="false" customHeight="true" outlineLevel="0" collapsed="false">
      <c r="B26" s="21"/>
      <c r="C26" s="22"/>
      <c r="D26" s="22"/>
      <c r="E26" s="22"/>
      <c r="F26" s="22"/>
      <c r="G26" s="22" t="n">
        <f aca="false">G25+F26</f>
        <v>0</v>
      </c>
      <c r="H26" s="22" t="str">
        <f aca="false">IF(F26="","",INDEX($L$3:$N$6,MATCH(G26-F26+1,$K$3:$K$6,1),MATCH($F$4,{"Up to 1200cc","1201cc-1500cc / EV","1501cc and over"},0))/100)</f>
        <v/>
      </c>
      <c r="I26" s="23" t="str">
        <f aca="false">IF(F26="","",F26*H26)</f>
        <v/>
      </c>
    </row>
    <row r="27" customFormat="false" ht="21.75" hidden="false" customHeight="true" outlineLevel="0" collapsed="false">
      <c r="B27" s="18"/>
      <c r="C27" s="19"/>
      <c r="D27" s="19"/>
      <c r="E27" s="19"/>
      <c r="F27" s="19"/>
      <c r="G27" s="19" t="n">
        <f aca="false">G26+F27</f>
        <v>0</v>
      </c>
      <c r="H27" s="19" t="str">
        <f aca="false">IF(F27="","",INDEX($L$3:$N$6,MATCH(G27-F27+1,$K$3:$K$6,1),MATCH($F$4,{"Up to 1200cc","1201cc-1500cc / EV","1501cc and over"},0))/100)</f>
        <v/>
      </c>
      <c r="I27" s="20" t="str">
        <f aca="false">IF(F27="","",F27*H27)</f>
        <v/>
      </c>
    </row>
    <row r="28" customFormat="false" ht="21.75" hidden="false" customHeight="true" outlineLevel="0" collapsed="false">
      <c r="B28" s="21"/>
      <c r="C28" s="22"/>
      <c r="D28" s="22"/>
      <c r="E28" s="22"/>
      <c r="F28" s="22"/>
      <c r="G28" s="22" t="n">
        <f aca="false">G27+F28</f>
        <v>0</v>
      </c>
      <c r="H28" s="22" t="str">
        <f aca="false">IF(F28="","",INDEX($L$3:$N$6,MATCH(G28-F28+1,$K$3:$K$6,1),MATCH($F$4,{"Up to 1200cc","1201cc-1500cc / EV","1501cc and over"},0))/100)</f>
        <v/>
      </c>
      <c r="I28" s="23" t="str">
        <f aca="false">IF(F28="","",F28*H28)</f>
        <v/>
      </c>
    </row>
    <row r="30" customFormat="false" ht="15" hidden="false" customHeight="false" outlineLevel="0" collapsed="false">
      <c r="B30" s="24" t="s">
        <v>24</v>
      </c>
      <c r="F30" s="24" t="n">
        <f aca="false">SUM(F9:F28)</f>
        <v>0</v>
      </c>
      <c r="I30" s="25" t="n">
        <f aca="false">SUM(I9:I28)</f>
        <v>0</v>
      </c>
    </row>
  </sheetData>
  <mergeCells count="1">
    <mergeCell ref="B6:I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G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4"/>
    <col collapsed="false" customWidth="true" hidden="false" outlineLevel="0" max="3" min="3" style="0" width="26"/>
    <col collapsed="false" customWidth="true" hidden="false" outlineLevel="0" max="4" min="4" style="0" width="16"/>
    <col collapsed="false" customWidth="true" hidden="false" outlineLevel="0" max="6" min="5" style="0" width="14"/>
  </cols>
  <sheetData>
    <row r="2" customFormat="false" ht="19.7" hidden="false" customHeight="false" outlineLevel="0" collapsed="false">
      <c r="B2" s="10" t="s">
        <v>25</v>
      </c>
    </row>
    <row r="4" customFormat="false" ht="39.75" hidden="false" customHeight="true" outlineLevel="0" collapsed="false">
      <c r="B4" s="26" t="s">
        <v>26</v>
      </c>
      <c r="C4" s="26"/>
      <c r="D4" s="26"/>
      <c r="E4" s="26"/>
      <c r="F4" s="26"/>
      <c r="G4" s="26"/>
    </row>
    <row r="6" customFormat="false" ht="30" hidden="false" customHeight="true" outlineLevel="0" collapsed="false">
      <c r="B6" s="17" t="s">
        <v>16</v>
      </c>
      <c r="C6" s="17" t="s">
        <v>27</v>
      </c>
      <c r="D6" s="17" t="s">
        <v>28</v>
      </c>
      <c r="E6" s="17" t="s">
        <v>29</v>
      </c>
      <c r="F6" s="17" t="s">
        <v>30</v>
      </c>
      <c r="G6" s="17" t="s">
        <v>23</v>
      </c>
    </row>
    <row r="7" customFormat="false" ht="21.75" hidden="false" customHeight="true" outlineLevel="0" collapsed="false">
      <c r="B7" s="18"/>
      <c r="C7" s="19"/>
      <c r="D7" s="19"/>
      <c r="E7" s="19"/>
      <c r="F7" s="20" t="str">
        <f aca="false">IF(D7="","",IF(D7="Day 5-10hrs",19.25,IF(D7="Day 10hrs+",46.17,IF(D7="Overnight (1st 14 nights)",205.53,IF(D7="Overnight (reduced rate)",184.98,"")))))</f>
        <v/>
      </c>
      <c r="G7" s="20" t="str">
        <f aca="false">IF(E7="","",IF(D7="","",E7*F7))</f>
        <v/>
      </c>
    </row>
    <row r="8" customFormat="false" ht="21.75" hidden="false" customHeight="true" outlineLevel="0" collapsed="false">
      <c r="B8" s="21"/>
      <c r="C8" s="22"/>
      <c r="D8" s="22"/>
      <c r="E8" s="22"/>
      <c r="F8" s="23" t="str">
        <f aca="false">IF(D8="","",IF(D8="Day 5-10hrs",19.25,IF(D8="Day 10hrs+",46.17,IF(D8="Overnight (1st 14 nights)",205.53,IF(D8="Overnight (reduced rate)",184.98,"")))))</f>
        <v/>
      </c>
      <c r="G8" s="23" t="str">
        <f aca="false">IF(E8="","",IF(D8="","",E8*F8))</f>
        <v/>
      </c>
    </row>
    <row r="9" customFormat="false" ht="21.75" hidden="false" customHeight="true" outlineLevel="0" collapsed="false">
      <c r="B9" s="18"/>
      <c r="C9" s="19"/>
      <c r="D9" s="19"/>
      <c r="E9" s="19"/>
      <c r="F9" s="20" t="str">
        <f aca="false">IF(D9="","",IF(D9="Day 5-10hrs",19.25,IF(D9="Day 10hrs+",46.17,IF(D9="Overnight (1st 14 nights)",205.53,IF(D9="Overnight (reduced rate)",184.98,"")))))</f>
        <v/>
      </c>
      <c r="G9" s="20" t="str">
        <f aca="false">IF(E9="","",IF(D9="","",E9*F9))</f>
        <v/>
      </c>
    </row>
    <row r="10" customFormat="false" ht="21.75" hidden="false" customHeight="true" outlineLevel="0" collapsed="false">
      <c r="B10" s="21"/>
      <c r="C10" s="22"/>
      <c r="D10" s="22"/>
      <c r="E10" s="22"/>
      <c r="F10" s="23" t="str">
        <f aca="false">IF(D10="","",IF(D10="Day 5-10hrs",19.25,IF(D10="Day 10hrs+",46.17,IF(D10="Overnight (1st 14 nights)",205.53,IF(D10="Overnight (reduced rate)",184.98,"")))))</f>
        <v/>
      </c>
      <c r="G10" s="23" t="str">
        <f aca="false">IF(E10="","",IF(D10="","",E10*F10))</f>
        <v/>
      </c>
    </row>
    <row r="11" customFormat="false" ht="21.75" hidden="false" customHeight="true" outlineLevel="0" collapsed="false">
      <c r="B11" s="18"/>
      <c r="C11" s="19"/>
      <c r="D11" s="19"/>
      <c r="E11" s="19"/>
      <c r="F11" s="20" t="str">
        <f aca="false">IF(D11="","",IF(D11="Day 5-10hrs",19.25,IF(D11="Day 10hrs+",46.17,IF(D11="Overnight (1st 14 nights)",205.53,IF(D11="Overnight (reduced rate)",184.98,"")))))</f>
        <v/>
      </c>
      <c r="G11" s="20" t="str">
        <f aca="false">IF(E11="","",IF(D11="","",E11*F11))</f>
        <v/>
      </c>
    </row>
    <row r="12" customFormat="false" ht="21.75" hidden="false" customHeight="true" outlineLevel="0" collapsed="false">
      <c r="B12" s="21"/>
      <c r="C12" s="22"/>
      <c r="D12" s="22"/>
      <c r="E12" s="22"/>
      <c r="F12" s="23" t="str">
        <f aca="false">IF(D12="","",IF(D12="Day 5-10hrs",19.25,IF(D12="Day 10hrs+",46.17,IF(D12="Overnight (1st 14 nights)",205.53,IF(D12="Overnight (reduced rate)",184.98,"")))))</f>
        <v/>
      </c>
      <c r="G12" s="23" t="str">
        <f aca="false">IF(E12="","",IF(D12="","",E12*F12))</f>
        <v/>
      </c>
    </row>
    <row r="13" customFormat="false" ht="21.75" hidden="false" customHeight="true" outlineLevel="0" collapsed="false">
      <c r="B13" s="18"/>
      <c r="C13" s="19"/>
      <c r="D13" s="19"/>
      <c r="E13" s="19"/>
      <c r="F13" s="20" t="str">
        <f aca="false">IF(D13="","",IF(D13="Day 5-10hrs",19.25,IF(D13="Day 10hrs+",46.17,IF(D13="Overnight (1st 14 nights)",205.53,IF(D13="Overnight (reduced rate)",184.98,"")))))</f>
        <v/>
      </c>
      <c r="G13" s="20" t="str">
        <f aca="false">IF(E13="","",IF(D13="","",E13*F13))</f>
        <v/>
      </c>
    </row>
    <row r="14" customFormat="false" ht="21.75" hidden="false" customHeight="true" outlineLevel="0" collapsed="false">
      <c r="B14" s="21"/>
      <c r="C14" s="22"/>
      <c r="D14" s="22"/>
      <c r="E14" s="22"/>
      <c r="F14" s="23" t="str">
        <f aca="false">IF(D14="","",IF(D14="Day 5-10hrs",19.25,IF(D14="Day 10hrs+",46.17,IF(D14="Overnight (1st 14 nights)",205.53,IF(D14="Overnight (reduced rate)",184.98,"")))))</f>
        <v/>
      </c>
      <c r="G14" s="23" t="str">
        <f aca="false">IF(E14="","",IF(D14="","",E14*F14))</f>
        <v/>
      </c>
    </row>
    <row r="15" customFormat="false" ht="21.75" hidden="false" customHeight="true" outlineLevel="0" collapsed="false">
      <c r="B15" s="18"/>
      <c r="C15" s="19"/>
      <c r="D15" s="19"/>
      <c r="E15" s="19"/>
      <c r="F15" s="20" t="str">
        <f aca="false">IF(D15="","",IF(D15="Day 5-10hrs",19.25,IF(D15="Day 10hrs+",46.17,IF(D15="Overnight (1st 14 nights)",205.53,IF(D15="Overnight (reduced rate)",184.98,"")))))</f>
        <v/>
      </c>
      <c r="G15" s="20" t="str">
        <f aca="false">IF(E15="","",IF(D15="","",E15*F15))</f>
        <v/>
      </c>
    </row>
    <row r="16" customFormat="false" ht="21.75" hidden="false" customHeight="true" outlineLevel="0" collapsed="false">
      <c r="B16" s="21"/>
      <c r="C16" s="22"/>
      <c r="D16" s="22"/>
      <c r="E16" s="22"/>
      <c r="F16" s="23" t="str">
        <f aca="false">IF(D16="","",IF(D16="Day 5-10hrs",19.25,IF(D16="Day 10hrs+",46.17,IF(D16="Overnight (1st 14 nights)",205.53,IF(D16="Overnight (reduced rate)",184.98,"")))))</f>
        <v/>
      </c>
      <c r="G16" s="23" t="str">
        <f aca="false">IF(E16="","",IF(D16="","",E16*F16))</f>
        <v/>
      </c>
    </row>
    <row r="17" customFormat="false" ht="21.75" hidden="false" customHeight="true" outlineLevel="0" collapsed="false">
      <c r="B17" s="18"/>
      <c r="C17" s="19"/>
      <c r="D17" s="19"/>
      <c r="E17" s="19"/>
      <c r="F17" s="20" t="str">
        <f aca="false">IF(D17="","",IF(D17="Day 5-10hrs",19.25,IF(D17="Day 10hrs+",46.17,IF(D17="Overnight (1st 14 nights)",205.53,IF(D17="Overnight (reduced rate)",184.98,"")))))</f>
        <v/>
      </c>
      <c r="G17" s="20" t="str">
        <f aca="false">IF(E17="","",IF(D17="","",E17*F17))</f>
        <v/>
      </c>
    </row>
    <row r="18" customFormat="false" ht="21.75" hidden="false" customHeight="true" outlineLevel="0" collapsed="false">
      <c r="B18" s="21"/>
      <c r="C18" s="22"/>
      <c r="D18" s="22"/>
      <c r="E18" s="22"/>
      <c r="F18" s="23" t="str">
        <f aca="false">IF(D18="","",IF(D18="Day 5-10hrs",19.25,IF(D18="Day 10hrs+",46.17,IF(D18="Overnight (1st 14 nights)",205.53,IF(D18="Overnight (reduced rate)",184.98,"")))))</f>
        <v/>
      </c>
      <c r="G18" s="23" t="str">
        <f aca="false">IF(E18="","",IF(D18="","",E18*F18))</f>
        <v/>
      </c>
    </row>
    <row r="19" customFormat="false" ht="21.75" hidden="false" customHeight="true" outlineLevel="0" collapsed="false">
      <c r="B19" s="18"/>
      <c r="C19" s="19"/>
      <c r="D19" s="19"/>
      <c r="E19" s="19"/>
      <c r="F19" s="20" t="str">
        <f aca="false">IF(D19="","",IF(D19="Day 5-10hrs",19.25,IF(D19="Day 10hrs+",46.17,IF(D19="Overnight (1st 14 nights)",205.53,IF(D19="Overnight (reduced rate)",184.98,"")))))</f>
        <v/>
      </c>
      <c r="G19" s="20" t="str">
        <f aca="false">IF(E19="","",IF(D19="","",E19*F19))</f>
        <v/>
      </c>
    </row>
    <row r="20" customFormat="false" ht="21.75" hidden="false" customHeight="true" outlineLevel="0" collapsed="false">
      <c r="B20" s="21"/>
      <c r="C20" s="22"/>
      <c r="D20" s="22"/>
      <c r="E20" s="22"/>
      <c r="F20" s="23" t="str">
        <f aca="false">IF(D20="","",IF(D20="Day 5-10hrs",19.25,IF(D20="Day 10hrs+",46.17,IF(D20="Overnight (1st 14 nights)",205.53,IF(D20="Overnight (reduced rate)",184.98,"")))))</f>
        <v/>
      </c>
      <c r="G20" s="23" t="str">
        <f aca="false">IF(E20="","",IF(D20="","",E20*F20))</f>
        <v/>
      </c>
    </row>
    <row r="21" customFormat="false" ht="21.75" hidden="false" customHeight="true" outlineLevel="0" collapsed="false">
      <c r="B21" s="18"/>
      <c r="C21" s="19"/>
      <c r="D21" s="19"/>
      <c r="E21" s="19"/>
      <c r="F21" s="20" t="str">
        <f aca="false">IF(D21="","",IF(D21="Day 5-10hrs",19.25,IF(D21="Day 10hrs+",46.17,IF(D21="Overnight (1st 14 nights)",205.53,IF(D21="Overnight (reduced rate)",184.98,"")))))</f>
        <v/>
      </c>
      <c r="G21" s="20" t="str">
        <f aca="false">IF(E21="","",IF(D21="","",E21*F21))</f>
        <v/>
      </c>
    </row>
    <row r="23" customFormat="false" ht="15" hidden="false" customHeight="false" outlineLevel="0" collapsed="false">
      <c r="B23" s="24" t="s">
        <v>24</v>
      </c>
      <c r="G23" s="25" t="n">
        <f aca="false">SUM(G7:G21)</f>
        <v>0</v>
      </c>
    </row>
  </sheetData>
  <mergeCells count="1">
    <mergeCell ref="B4:G4"/>
  </mergeCells>
  <dataValidations count="1">
    <dataValidation allowBlank="true" errorStyle="stop" operator="between" showDropDown="false" showErrorMessage="false" showInputMessage="false" sqref="D7:D21" type="list">
      <formula1>"Day 5-10hrs,Day 10hrs+,Overnight (1st 14 nights),Overnight (reduced rate)"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2026-07-27T11:27:41Z</dcterms:created>
  <dc:creator>openpyxl</dc:creator>
  <dc:description/>
  <dc:language>en-US</dc:language>
  <cp:lastModifiedBy/>
  <dcterms:modified xsi:type="dcterms:W3CDTF">2026-07-27T11:27:41Z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